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ldf 1er trim 24\"/>
    </mc:Choice>
  </mc:AlternateContent>
  <bookViews>
    <workbookView xWindow="0" yWindow="0" windowWidth="22065" windowHeight="9660"/>
  </bookViews>
  <sheets>
    <sheet name="formato 2" sheetId="11" r:id="rId1"/>
  </sheets>
  <definedNames>
    <definedName name="_xlnm.Print_Area" localSheetId="0">'formato 2'!$A$1:$H$57</definedName>
  </definedNames>
  <calcPr calcId="152511"/>
</workbook>
</file>

<file path=xl/calcChain.xml><?xml version="1.0" encoding="utf-8"?>
<calcChain xmlns="http://schemas.openxmlformats.org/spreadsheetml/2006/main">
  <c r="F7" i="11" l="1"/>
  <c r="H42" i="11"/>
  <c r="G42" i="11"/>
  <c r="E42" i="11"/>
  <c r="C42" i="11"/>
  <c r="B42" i="11"/>
  <c r="B28" i="11"/>
  <c r="B6" i="11"/>
  <c r="B7" i="11"/>
  <c r="B8" i="11"/>
  <c r="B14" i="11"/>
  <c r="H28" i="11"/>
  <c r="H6" i="11"/>
  <c r="H8" i="11"/>
  <c r="G8" i="11"/>
  <c r="E8" i="11"/>
  <c r="D8" i="11"/>
  <c r="C8" i="11"/>
  <c r="F13" i="11"/>
  <c r="F12" i="11"/>
  <c r="F46" i="11"/>
  <c r="F45" i="11"/>
  <c r="H45" i="11"/>
  <c r="G45" i="11"/>
  <c r="E45" i="11"/>
  <c r="D45" i="11"/>
  <c r="C45" i="11"/>
  <c r="F40" i="11"/>
  <c r="F39" i="11"/>
  <c r="F38" i="11"/>
  <c r="H38" i="11"/>
  <c r="G38" i="11"/>
  <c r="E38" i="11"/>
  <c r="D38" i="11"/>
  <c r="C38" i="11"/>
  <c r="F37" i="11"/>
  <c r="F28" i="11"/>
  <c r="D36" i="11"/>
  <c r="F36" i="11"/>
  <c r="D35" i="11"/>
  <c r="F35" i="11"/>
  <c r="D34" i="11"/>
  <c r="F34" i="11"/>
  <c r="D33" i="11"/>
  <c r="F33" i="11"/>
  <c r="D32" i="11"/>
  <c r="F32" i="11"/>
  <c r="D31" i="11"/>
  <c r="F31" i="11"/>
  <c r="D30" i="11"/>
  <c r="F30" i="11"/>
  <c r="D29" i="11"/>
  <c r="F29" i="11"/>
  <c r="G28" i="11"/>
  <c r="E28" i="11"/>
  <c r="F25" i="11"/>
  <c r="F24" i="11"/>
  <c r="H24" i="11"/>
  <c r="G24" i="11"/>
  <c r="E24" i="11"/>
  <c r="D24" i="11"/>
  <c r="C24" i="11"/>
  <c r="F23" i="11"/>
  <c r="F22" i="11"/>
  <c r="F21" i="11"/>
  <c r="F20" i="11"/>
  <c r="F19" i="11"/>
  <c r="F18" i="11"/>
  <c r="F17" i="11"/>
  <c r="F16" i="11"/>
  <c r="F15" i="11"/>
  <c r="H14" i="11"/>
  <c r="G14" i="11"/>
  <c r="E14" i="11"/>
  <c r="D14" i="11"/>
  <c r="D7" i="11"/>
  <c r="D6" i="11"/>
  <c r="D42" i="11"/>
  <c r="C14" i="11"/>
  <c r="F10" i="11"/>
  <c r="F9" i="11"/>
  <c r="F11" i="11"/>
  <c r="F8" i="11"/>
  <c r="C7" i="11"/>
  <c r="G7" i="11"/>
  <c r="G6" i="11"/>
  <c r="H7" i="11"/>
  <c r="D28" i="11"/>
  <c r="E7" i="11"/>
  <c r="E6" i="11"/>
  <c r="F14" i="11"/>
  <c r="C28" i="11"/>
  <c r="C6" i="11"/>
  <c r="F6" i="11"/>
  <c r="F42" i="11"/>
</calcChain>
</file>

<file path=xl/sharedStrings.xml><?xml version="1.0" encoding="utf-8"?>
<sst xmlns="http://schemas.openxmlformats.org/spreadsheetml/2006/main" count="73" uniqueCount="55">
  <si>
    <t>Informe Analítico de la Deuda Pública y Otros Pasivos - LDF</t>
  </si>
  <si>
    <t>(PESOS)</t>
  </si>
  <si>
    <t>Denominación de la Deuda Pública y
Otros Pasivos</t>
  </si>
  <si>
    <t>Disposiciones
del Periodo</t>
  </si>
  <si>
    <t>Amortizaciones
del Periodo</t>
  </si>
  <si>
    <t>Revaluaciones,
Reclasificaciones
y Otros Ajustes</t>
  </si>
  <si>
    <t>Saldo Final
del Periodo</t>
  </si>
  <si>
    <t>Pago de
Intereses del
Periodo</t>
  </si>
  <si>
    <t>Pago de
Comisiones y
demás costos
asociados durante
el Periodo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</si>
  <si>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</si>
  <si>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</si>
  <si>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</si>
  <si>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</si>
  <si>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</si>
  <si>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</si>
  <si>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</si>
  <si>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</si>
  <si>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  (informativo)</t>
  </si>
  <si>
    <t>Valor de Instrumentos Bono Cupón Cero  (Informativo)</t>
  </si>
  <si>
    <t>Instrumento Bono Cupón Cero 1</t>
  </si>
  <si>
    <t>Banca Afirme, S.A.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</si>
  <si>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</si>
  <si>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</si>
  <si>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</si>
  <si>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</si>
  <si>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</si>
  <si>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</si>
  <si>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</si>
  <si>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</si>
  <si>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</si>
  <si>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</si>
  <si>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</si>
  <si>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</si>
  <si>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12 meses</t>
  </si>
  <si>
    <t>No Aplica</t>
  </si>
  <si>
    <t xml:space="preserve">Banca Afirme, S.A. </t>
  </si>
  <si>
    <t>Banco Mercantil del Norte, S.A.</t>
  </si>
  <si>
    <t>Azteca Fideicomiso Monex 4522</t>
  </si>
  <si>
    <t>Banorte, S.A.</t>
  </si>
  <si>
    <t>Banobras Fideicomiso Monex 4522 (15062)</t>
  </si>
  <si>
    <t>Bajío Fideicomiso Monex 4522 (739741)</t>
  </si>
  <si>
    <t>Banorte 2 Fideicomiso Monex 4522 (457)</t>
  </si>
  <si>
    <t>Banobras Fideicomiso Monex 4522 (949726)</t>
  </si>
  <si>
    <t>Banorte 3 Fideicomiso Monex 4522 (6722)</t>
  </si>
  <si>
    <t>Banorte1 Fideicomiso Monex 4522 (11246)</t>
  </si>
  <si>
    <t>BBVA Fideicomiso Monex 4522 (13223)</t>
  </si>
  <si>
    <t>Banobras, S.N.C. 2022 FISE (14747)</t>
  </si>
  <si>
    <t>Saldo
al 31 de 
Diembre de 
2023</t>
  </si>
  <si>
    <t>Del 1 de Enero al  31 de Marzo de 2024</t>
  </si>
  <si>
    <t>Banco HSBC</t>
  </si>
  <si>
    <t>TIIE más 0.43 pts.</t>
  </si>
  <si>
    <t>TIIE más 0.51 pts.</t>
  </si>
  <si>
    <t>TIIE más 0.25 pts.</t>
  </si>
  <si>
    <t xml:space="preserve"> </t>
  </si>
  <si>
    <t>HSBC,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</si>
</sst>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000%"/>
    <numFmt numFmtId="166" formatCode="#,##0_ ;\-#,##0\ "/>
  </numFmts>
  <fonts count="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3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166" fontId="8" fillId="0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vertical="center" wrapText="1"/>
    </xf>
    <xf numFmtId="166" fontId="8" fillId="0" borderId="2" xfId="0" applyNumberFormat="1" applyFont="1" applyFill="1" applyBorder="1" applyAlignment="1">
      <alignment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vertic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166" fontId="6" fillId="4" borderId="2" xfId="0" applyNumberFormat="1" applyFont="1" applyFill="1" applyBorder="1" applyAlignment="1">
      <alignment horizontal="right" vertical="center" wrapText="1"/>
    </xf>
    <xf numFmtId="3" fontId="6" fillId="4" borderId="2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166" fontId="8" fillId="0" borderId="3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166" fontId="8" fillId="0" borderId="6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166" fontId="8" fillId="0" borderId="0" xfId="0" applyNumberFormat="1" applyFont="1" applyFill="1" applyAlignment="1">
      <alignment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4" fontId="4" fillId="0" borderId="2" xfId="3" applyNumberFormat="1" applyFont="1" applyFill="1" applyBorder="1" applyAlignment="1">
      <alignment horizontal="justify" vertical="center" wrapText="1"/>
    </xf>
    <xf numFmtId="49" fontId="4" fillId="0" borderId="2" xfId="3" applyNumberFormat="1" applyFont="1" applyFill="1" applyBorder="1" applyAlignment="1">
      <alignment horizontal="justify" vertical="center" wrapText="1"/>
    </xf>
    <xf numFmtId="0" fontId="4" fillId="0" borderId="4" xfId="3" applyFont="1" applyFill="1" applyBorder="1" applyAlignment="1">
      <alignment vertical="center" wrapText="1"/>
    </xf>
    <xf numFmtId="4" fontId="4" fillId="0" borderId="4" xfId="3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0" fontId="4" fillId="0" borderId="3" xfId="3" applyFont="1" applyBorder="1" applyAlignment="1">
      <alignment horizontal="justify" vertical="center" wrapText="1"/>
    </xf>
    <xf numFmtId="4" fontId="4" fillId="0" borderId="3" xfId="3" applyNumberFormat="1" applyFont="1" applyBorder="1" applyAlignment="1">
      <alignment horizontal="justify" vertical="center" wrapText="1"/>
    </xf>
    <xf numFmtId="49" fontId="4" fillId="0" borderId="3" xfId="3" applyNumberFormat="1" applyFont="1" applyBorder="1" applyAlignment="1">
      <alignment horizontal="justify" vertical="center" wrapText="1"/>
    </xf>
    <xf numFmtId="166" fontId="8" fillId="0" borderId="0" xfId="0" applyNumberFormat="1" applyFont="1" applyAlignment="1">
      <alignment vertical="center"/>
    </xf>
  </cellXfs>
  <cellStyles count="7">
    <cellStyle name="Millares 2" xfId="1"/>
    <cellStyle name="Millares 3 4" xfId="2"/>
    <cellStyle name="Normal" xfId="0" builtinId="0"/>
    <cellStyle name="Normal 2" xfId="3"/>
    <cellStyle name="Normal 5" xfId="4"/>
    <cellStyle name="Normal 6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tabSelected="1" view="pageBreakPreview" zoomScale="60" zoomScaleNormal="100" workbookViewId="0">
      <selection activeCell="B7" sqref="B7"/>
    </sheetView>
  </sheetViews>
  <sheetFormatPr baseColWidth="10" defaultRowHeight="14.25" x14ac:dyDescent="0.2"/>
  <cols>
    <col min="1" max="1" width="23.42578125" style="4" customWidth="1"/>
    <col min="2" max="2" width="19.42578125" style="13" bestFit="1" customWidth="1"/>
    <col min="3" max="3" width="19.42578125" style="4" bestFit="1" customWidth="1"/>
    <col min="4" max="4" width="17.5703125" style="4" customWidth="1"/>
    <col min="5" max="5" width="17.5703125" style="55" customWidth="1"/>
    <col min="6" max="6" width="19.42578125" style="4" bestFit="1" customWidth="1"/>
    <col min="7" max="8" width="17.5703125" style="4" customWidth="1"/>
    <col min="9" max="9" width="16.42578125" style="4" customWidth="1"/>
    <col min="10" max="10" width="17.42578125" style="4" bestFit="1" customWidth="1"/>
    <col min="11" max="11" width="11.42578125" style="4"/>
    <col min="12" max="12" width="12.28515625" style="4" bestFit="1" customWidth="1"/>
    <col min="13" max="16384" width="11.42578125" style="4"/>
  </cols>
  <sheetData>
    <row r="1" spans="1:9" s="4" customFormat="1" ht="15.95" customHeight="1" x14ac:dyDescent="0.2">
      <c r="A1" s="1" t="s">
        <v>53</v>
      </c>
      <c r="B1" s="2"/>
      <c r="C1" s="2"/>
      <c r="D1" s="2"/>
      <c r="E1" s="2"/>
      <c r="F1" s="2"/>
      <c r="G1" s="2"/>
      <c r="H1" s="3"/>
    </row>
    <row r="2" spans="1:9" s="4" customFormat="1" ht="15.95" customHeight="1" x14ac:dyDescent="0.2">
      <c r="A2" s="5" t="s">
        <v>0</v>
      </c>
      <c r="B2" s="6"/>
      <c r="C2" s="6"/>
      <c r="D2" s="6"/>
      <c r="E2" s="6"/>
      <c r="F2" s="6"/>
      <c r="G2" s="6"/>
      <c r="H2" s="7"/>
    </row>
    <row r="3" spans="1:9" s="4" customFormat="1" ht="15.95" customHeight="1" x14ac:dyDescent="0.2">
      <c r="A3" s="5" t="s">
        <v>48</v>
      </c>
      <c r="B3" s="6"/>
      <c r="C3" s="6"/>
      <c r="D3" s="6"/>
      <c r="E3" s="6"/>
      <c r="F3" s="6"/>
      <c r="G3" s="6"/>
      <c r="H3" s="7"/>
    </row>
    <row r="4" spans="1:9" s="4" customFormat="1" ht="15.95" customHeight="1" x14ac:dyDescent="0.2">
      <c r="A4" s="5" t="s">
        <v>1</v>
      </c>
      <c r="B4" s="6"/>
      <c r="C4" s="6"/>
      <c r="D4" s="6"/>
      <c r="E4" s="6"/>
      <c r="F4" s="6"/>
      <c r="G4" s="6"/>
      <c r="H4" s="7"/>
    </row>
    <row r="5" spans="1:9" s="4" customFormat="1" ht="90" x14ac:dyDescent="0.2">
      <c r="A5" s="8" t="s">
        <v>2</v>
      </c>
      <c r="B5" s="9" t="s">
        <v>47</v>
      </c>
      <c r="C5" s="9" t="s">
        <v>3</v>
      </c>
      <c r="D5" s="9" t="s">
        <v>4</v>
      </c>
      <c r="E5" s="10" t="s">
        <v>5</v>
      </c>
      <c r="F5" s="9" t="s">
        <v>6</v>
      </c>
      <c r="G5" s="9" t="s">
        <v>7</v>
      </c>
      <c r="H5" s="9" t="s">
        <v>8</v>
      </c>
    </row>
    <row r="6" spans="1:9" s="4" customFormat="1" ht="17.100000000000001" customHeight="1" x14ac:dyDescent="0.2">
      <c r="A6" s="11" t="s">
        <v>9</v>
      </c>
      <c r="B6" s="12">
        <f>SUM(B7,B28)</f>
        <v>19701971717</v>
      </c>
      <c r="C6" s="12">
        <f t="shared" ref="C6:H6" si="0">SUM(C7,C28)</f>
        <v>2000000000</v>
      </c>
      <c r="D6" s="12">
        <f t="shared" si="0"/>
        <v>619295711.53999996</v>
      </c>
      <c r="E6" s="12">
        <f t="shared" si="0"/>
        <v>0</v>
      </c>
      <c r="F6" s="12">
        <f t="shared" si="0"/>
        <v>21082676005.459999</v>
      </c>
      <c r="G6" s="12">
        <f t="shared" si="0"/>
        <v>628261548.57000005</v>
      </c>
      <c r="H6" s="12">
        <f t="shared" si="0"/>
        <v>406</v>
      </c>
      <c r="I6" s="13"/>
    </row>
    <row r="7" spans="1:9" s="13" customFormat="1" ht="17.100000000000001" customHeight="1" x14ac:dyDescent="0.2">
      <c r="A7" s="11" t="s">
        <v>10</v>
      </c>
      <c r="B7" s="12">
        <f>SUM(B8,B14)</f>
        <v>360815693</v>
      </c>
      <c r="C7" s="12">
        <f t="shared" ref="C7:H7" si="1">SUM(C8,C14)</f>
        <v>2000000000</v>
      </c>
      <c r="D7" s="12">
        <f t="shared" si="1"/>
        <v>587746789.53999996</v>
      </c>
      <c r="E7" s="12">
        <f t="shared" si="1"/>
        <v>0</v>
      </c>
      <c r="F7" s="12">
        <f>SUM(F8,F14)</f>
        <v>1773068903.46</v>
      </c>
      <c r="G7" s="12">
        <f t="shared" si="1"/>
        <v>36118545.57</v>
      </c>
      <c r="H7" s="12">
        <f t="shared" si="1"/>
        <v>0</v>
      </c>
    </row>
    <row r="8" spans="1:9" s="14" customFormat="1" ht="33.950000000000003" customHeight="1" x14ac:dyDescent="0.2">
      <c r="A8" s="11" t="s">
        <v>11</v>
      </c>
      <c r="B8" s="12">
        <f>SUM(B9:B13)</f>
        <v>233333340</v>
      </c>
      <c r="C8" s="12">
        <f t="shared" ref="C8:H8" si="2">SUM(C9:C13)</f>
        <v>2000000000</v>
      </c>
      <c r="D8" s="12">
        <f t="shared" si="2"/>
        <v>566666673</v>
      </c>
      <c r="E8" s="12">
        <f t="shared" si="2"/>
        <v>0</v>
      </c>
      <c r="F8" s="12">
        <f t="shared" si="2"/>
        <v>1666666667</v>
      </c>
      <c r="G8" s="12">
        <f t="shared" si="2"/>
        <v>36118545.57</v>
      </c>
      <c r="H8" s="12">
        <f t="shared" si="2"/>
        <v>0</v>
      </c>
      <c r="I8" s="13"/>
    </row>
    <row r="9" spans="1:9" s="13" customFormat="1" ht="27.75" customHeight="1" x14ac:dyDescent="0.2">
      <c r="A9" s="15" t="s">
        <v>36</v>
      </c>
      <c r="B9" s="16">
        <v>166666670</v>
      </c>
      <c r="C9" s="16">
        <v>0</v>
      </c>
      <c r="D9" s="16">
        <v>166666670</v>
      </c>
      <c r="E9" s="17">
        <v>0</v>
      </c>
      <c r="F9" s="16">
        <f>+B9+C9-D9+E9</f>
        <v>0</v>
      </c>
      <c r="G9" s="16">
        <v>2025065</v>
      </c>
      <c r="H9" s="16">
        <v>0</v>
      </c>
    </row>
    <row r="10" spans="1:9" s="13" customFormat="1" ht="27.75" customHeight="1" x14ac:dyDescent="0.2">
      <c r="A10" s="15" t="s">
        <v>36</v>
      </c>
      <c r="B10" s="16">
        <v>66666670</v>
      </c>
      <c r="C10" s="16">
        <v>0</v>
      </c>
      <c r="D10" s="16">
        <v>66666670</v>
      </c>
      <c r="E10" s="17">
        <v>0</v>
      </c>
      <c r="F10" s="16">
        <f>+B10+C10-D10+E10</f>
        <v>0</v>
      </c>
      <c r="G10" s="16">
        <v>816785</v>
      </c>
      <c r="H10" s="16">
        <v>0</v>
      </c>
    </row>
    <row r="11" spans="1:9" s="13" customFormat="1" ht="27.75" customHeight="1" x14ac:dyDescent="0.2">
      <c r="A11" s="15" t="s">
        <v>35</v>
      </c>
      <c r="B11" s="16">
        <v>0</v>
      </c>
      <c r="C11" s="16">
        <v>600000000</v>
      </c>
      <c r="D11" s="16">
        <v>100000000</v>
      </c>
      <c r="E11" s="17">
        <v>0</v>
      </c>
      <c r="F11" s="16">
        <f>+B11+C11-D11+E11</f>
        <v>500000000</v>
      </c>
      <c r="G11" s="16">
        <v>11252434</v>
      </c>
      <c r="H11" s="16">
        <v>0</v>
      </c>
    </row>
    <row r="12" spans="1:9" s="13" customFormat="1" ht="27.75" customHeight="1" x14ac:dyDescent="0.2">
      <c r="A12" s="15" t="s">
        <v>36</v>
      </c>
      <c r="B12" s="16">
        <v>0</v>
      </c>
      <c r="C12" s="16">
        <v>650000000</v>
      </c>
      <c r="D12" s="16">
        <v>108333333</v>
      </c>
      <c r="E12" s="17">
        <v>0</v>
      </c>
      <c r="F12" s="16">
        <f>+B12+C12-D12+E12</f>
        <v>541666667</v>
      </c>
      <c r="G12" s="16">
        <v>9885476.8499999996</v>
      </c>
      <c r="H12" s="16">
        <v>0</v>
      </c>
    </row>
    <row r="13" spans="1:9" s="13" customFormat="1" ht="27.75" customHeight="1" x14ac:dyDescent="0.2">
      <c r="A13" s="15" t="s">
        <v>49</v>
      </c>
      <c r="B13" s="16">
        <v>0</v>
      </c>
      <c r="C13" s="16">
        <v>750000000</v>
      </c>
      <c r="D13" s="16">
        <v>125000000</v>
      </c>
      <c r="E13" s="17">
        <v>0</v>
      </c>
      <c r="F13" s="16">
        <f>+B13+C13-D13+E13</f>
        <v>625000000</v>
      </c>
      <c r="G13" s="16">
        <v>12138784.720000001</v>
      </c>
      <c r="H13" s="16">
        <v>0</v>
      </c>
    </row>
    <row r="14" spans="1:9" s="13" customFormat="1" ht="27.75" customHeight="1" x14ac:dyDescent="0.2">
      <c r="A14" s="11" t="s">
        <v>11</v>
      </c>
      <c r="B14" s="18">
        <f>SUM(B15:B23)</f>
        <v>127482353</v>
      </c>
      <c r="C14" s="18">
        <f t="shared" ref="C14:H14" si="3">SUM(C15:C23)</f>
        <v>0</v>
      </c>
      <c r="D14" s="18">
        <f t="shared" si="3"/>
        <v>21080116.539999999</v>
      </c>
      <c r="E14" s="18">
        <f t="shared" si="3"/>
        <v>0</v>
      </c>
      <c r="F14" s="18">
        <f t="shared" si="3"/>
        <v>106402236.46000001</v>
      </c>
      <c r="G14" s="18">
        <f t="shared" si="3"/>
        <v>0</v>
      </c>
      <c r="H14" s="18">
        <f t="shared" si="3"/>
        <v>0</v>
      </c>
    </row>
    <row r="15" spans="1:9" s="13" customFormat="1" ht="27.75" customHeight="1" x14ac:dyDescent="0.2">
      <c r="A15" s="15" t="s">
        <v>46</v>
      </c>
      <c r="B15" s="19">
        <v>73323097</v>
      </c>
      <c r="C15" s="19">
        <v>0</v>
      </c>
      <c r="D15" s="16">
        <v>9639169.5399999991</v>
      </c>
      <c r="E15" s="20">
        <v>0</v>
      </c>
      <c r="F15" s="19">
        <f t="shared" ref="F15:F23" si="4">+B15+C15-D15+E15</f>
        <v>63683927.460000001</v>
      </c>
      <c r="G15" s="19">
        <v>0</v>
      </c>
      <c r="H15" s="19">
        <v>0</v>
      </c>
    </row>
    <row r="16" spans="1:9" s="13" customFormat="1" ht="27.75" customHeight="1" x14ac:dyDescent="0.2">
      <c r="A16" s="15" t="s">
        <v>40</v>
      </c>
      <c r="B16" s="19">
        <v>1673529</v>
      </c>
      <c r="C16" s="19">
        <v>0</v>
      </c>
      <c r="D16" s="16">
        <v>357964</v>
      </c>
      <c r="E16" s="20">
        <v>0</v>
      </c>
      <c r="F16" s="19">
        <f t="shared" si="4"/>
        <v>1315565</v>
      </c>
      <c r="G16" s="19">
        <v>0</v>
      </c>
      <c r="H16" s="19">
        <v>0</v>
      </c>
    </row>
    <row r="17" spans="1:11" s="13" customFormat="1" ht="27.75" customHeight="1" x14ac:dyDescent="0.2">
      <c r="A17" s="15" t="s">
        <v>44</v>
      </c>
      <c r="B17" s="19">
        <v>7085841</v>
      </c>
      <c r="C17" s="19">
        <v>0</v>
      </c>
      <c r="D17" s="16">
        <v>1515645</v>
      </c>
      <c r="E17" s="20">
        <v>0</v>
      </c>
      <c r="F17" s="19">
        <f t="shared" si="4"/>
        <v>5570196</v>
      </c>
      <c r="G17" s="19">
        <v>0</v>
      </c>
      <c r="H17" s="19">
        <v>0</v>
      </c>
    </row>
    <row r="18" spans="1:11" s="13" customFormat="1" ht="27.75" customHeight="1" x14ac:dyDescent="0.2">
      <c r="A18" s="15" t="s">
        <v>41</v>
      </c>
      <c r="B18" s="19">
        <v>7078624</v>
      </c>
      <c r="C18" s="19">
        <v>0</v>
      </c>
      <c r="D18" s="16">
        <v>1514101</v>
      </c>
      <c r="E18" s="20">
        <v>0</v>
      </c>
      <c r="F18" s="19">
        <f t="shared" si="4"/>
        <v>5564523</v>
      </c>
      <c r="G18" s="19">
        <v>0</v>
      </c>
      <c r="H18" s="19">
        <v>0</v>
      </c>
    </row>
    <row r="19" spans="1:11" s="13" customFormat="1" ht="27.75" customHeight="1" x14ac:dyDescent="0.2">
      <c r="A19" s="15" t="s">
        <v>43</v>
      </c>
      <c r="B19" s="19">
        <v>2823053</v>
      </c>
      <c r="C19" s="19">
        <v>0</v>
      </c>
      <c r="D19" s="16">
        <v>603845</v>
      </c>
      <c r="E19" s="20">
        <v>0</v>
      </c>
      <c r="F19" s="19">
        <f t="shared" si="4"/>
        <v>2219208</v>
      </c>
      <c r="G19" s="19">
        <v>0</v>
      </c>
      <c r="H19" s="19">
        <v>0</v>
      </c>
    </row>
    <row r="20" spans="1:11" s="13" customFormat="1" ht="27.75" customHeight="1" x14ac:dyDescent="0.2">
      <c r="A20" s="15" t="s">
        <v>37</v>
      </c>
      <c r="B20" s="19">
        <v>1372239</v>
      </c>
      <c r="C20" s="19">
        <v>0</v>
      </c>
      <c r="D20" s="16">
        <v>293519</v>
      </c>
      <c r="E20" s="20">
        <v>0</v>
      </c>
      <c r="F20" s="19">
        <f t="shared" si="4"/>
        <v>1078720</v>
      </c>
      <c r="G20" s="19">
        <v>0</v>
      </c>
      <c r="H20" s="19">
        <v>0</v>
      </c>
    </row>
    <row r="21" spans="1:11" s="13" customFormat="1" ht="27.75" customHeight="1" x14ac:dyDescent="0.2">
      <c r="A21" s="15" t="s">
        <v>45</v>
      </c>
      <c r="B21" s="19">
        <v>2832472</v>
      </c>
      <c r="C21" s="19">
        <v>0</v>
      </c>
      <c r="D21" s="16">
        <v>605859</v>
      </c>
      <c r="E21" s="20">
        <v>0</v>
      </c>
      <c r="F21" s="19">
        <f t="shared" si="4"/>
        <v>2226613</v>
      </c>
      <c r="G21" s="19">
        <v>0</v>
      </c>
      <c r="H21" s="19">
        <v>0</v>
      </c>
    </row>
    <row r="22" spans="1:11" s="13" customFormat="1" ht="27.75" customHeight="1" x14ac:dyDescent="0.2">
      <c r="A22" s="15" t="s">
        <v>42</v>
      </c>
      <c r="B22" s="19">
        <v>29981028</v>
      </c>
      <c r="C22" s="19">
        <v>0</v>
      </c>
      <c r="D22" s="16">
        <v>6412873</v>
      </c>
      <c r="E22" s="20">
        <v>0</v>
      </c>
      <c r="F22" s="19">
        <f>+B22+C22-D22+E22</f>
        <v>23568155</v>
      </c>
      <c r="G22" s="19">
        <v>0</v>
      </c>
      <c r="H22" s="19">
        <v>0</v>
      </c>
    </row>
    <row r="23" spans="1:11" s="13" customFormat="1" ht="27.75" customHeight="1" x14ac:dyDescent="0.2">
      <c r="A23" s="15" t="s">
        <v>39</v>
      </c>
      <c r="B23" s="19">
        <v>1312470</v>
      </c>
      <c r="C23" s="20">
        <v>0</v>
      </c>
      <c r="D23" s="16">
        <v>137141</v>
      </c>
      <c r="E23" s="20">
        <v>0</v>
      </c>
      <c r="F23" s="19">
        <f t="shared" si="4"/>
        <v>1175329</v>
      </c>
      <c r="G23" s="19">
        <v>0</v>
      </c>
      <c r="H23" s="19">
        <v>0</v>
      </c>
    </row>
    <row r="24" spans="1:11" s="13" customFormat="1" ht="27.75" customHeight="1" x14ac:dyDescent="0.2">
      <c r="A24" s="11" t="s">
        <v>12</v>
      </c>
      <c r="B24" s="18">
        <v>0</v>
      </c>
      <c r="C24" s="18">
        <f t="shared" ref="C24:H24" si="5">SUM(C25)</f>
        <v>0</v>
      </c>
      <c r="D24" s="18">
        <f t="shared" si="5"/>
        <v>0</v>
      </c>
      <c r="E24" s="21">
        <f t="shared" si="5"/>
        <v>0</v>
      </c>
      <c r="F24" s="18">
        <f t="shared" si="5"/>
        <v>0</v>
      </c>
      <c r="G24" s="18">
        <f t="shared" si="5"/>
        <v>0</v>
      </c>
      <c r="H24" s="18">
        <f t="shared" si="5"/>
        <v>0</v>
      </c>
    </row>
    <row r="25" spans="1:11" s="13" customFormat="1" ht="27.75" hidden="1" customHeight="1" x14ac:dyDescent="0.2">
      <c r="A25" s="15"/>
      <c r="B25" s="16">
        <v>0</v>
      </c>
      <c r="C25" s="16">
        <v>0</v>
      </c>
      <c r="D25" s="19">
        <v>0</v>
      </c>
      <c r="E25" s="17">
        <v>0</v>
      </c>
      <c r="F25" s="19">
        <f>+B25+C25-D25+E25</f>
        <v>0</v>
      </c>
      <c r="G25" s="16">
        <v>0</v>
      </c>
      <c r="H25" s="16">
        <v>0</v>
      </c>
    </row>
    <row r="26" spans="1:11" s="13" customFormat="1" ht="27.75" customHeight="1" x14ac:dyDescent="0.2">
      <c r="A26" s="11" t="s">
        <v>13</v>
      </c>
      <c r="B26" s="18">
        <v>0</v>
      </c>
      <c r="C26" s="18">
        <v>0</v>
      </c>
      <c r="D26" s="18">
        <v>0</v>
      </c>
      <c r="E26" s="21">
        <v>0</v>
      </c>
      <c r="F26" s="22">
        <v>0</v>
      </c>
      <c r="G26" s="22">
        <v>0</v>
      </c>
      <c r="H26" s="22">
        <v>0</v>
      </c>
    </row>
    <row r="27" spans="1:11" s="13" customFormat="1" ht="27.75" hidden="1" customHeight="1" x14ac:dyDescent="0.2">
      <c r="A27" s="15"/>
      <c r="B27" s="16">
        <v>0</v>
      </c>
      <c r="C27" s="16">
        <v>0</v>
      </c>
      <c r="D27" s="16">
        <v>0</v>
      </c>
      <c r="E27" s="17">
        <v>0</v>
      </c>
      <c r="F27" s="23">
        <v>0</v>
      </c>
      <c r="G27" s="23">
        <v>0</v>
      </c>
      <c r="H27" s="23">
        <v>0</v>
      </c>
    </row>
    <row r="28" spans="1:11" s="13" customFormat="1" ht="27.75" customHeight="1" x14ac:dyDescent="0.2">
      <c r="A28" s="11" t="s">
        <v>14</v>
      </c>
      <c r="B28" s="18">
        <f>SUM(B29:B37)</f>
        <v>19341156024</v>
      </c>
      <c r="C28" s="18">
        <f t="shared" ref="C28:H28" si="6">SUM(C29:C37)</f>
        <v>0</v>
      </c>
      <c r="D28" s="18">
        <f t="shared" si="6"/>
        <v>31548922</v>
      </c>
      <c r="E28" s="18">
        <f t="shared" si="6"/>
        <v>0</v>
      </c>
      <c r="F28" s="18">
        <f t="shared" si="6"/>
        <v>19309607102</v>
      </c>
      <c r="G28" s="18">
        <f t="shared" si="6"/>
        <v>592143003</v>
      </c>
      <c r="H28" s="18">
        <f t="shared" si="6"/>
        <v>406</v>
      </c>
      <c r="J28" s="24"/>
      <c r="K28" s="24"/>
    </row>
    <row r="29" spans="1:11" s="13" customFormat="1" ht="27.75" customHeight="1" x14ac:dyDescent="0.2">
      <c r="A29" s="15" t="s">
        <v>46</v>
      </c>
      <c r="B29" s="19">
        <v>233452241</v>
      </c>
      <c r="C29" s="19">
        <v>0</v>
      </c>
      <c r="D29" s="16">
        <f t="shared" ref="D29:D36" si="7">+C15</f>
        <v>0</v>
      </c>
      <c r="E29" s="20">
        <v>0</v>
      </c>
      <c r="F29" s="19">
        <f t="shared" ref="F29:F37" si="8">+B29+C29-D29+E29</f>
        <v>233452241</v>
      </c>
      <c r="G29" s="19">
        <v>11336016</v>
      </c>
      <c r="H29" s="19">
        <v>98</v>
      </c>
    </row>
    <row r="30" spans="1:11" s="13" customFormat="1" ht="27.75" customHeight="1" x14ac:dyDescent="0.2">
      <c r="A30" s="15" t="s">
        <v>40</v>
      </c>
      <c r="B30" s="19">
        <v>587177245</v>
      </c>
      <c r="C30" s="19">
        <v>0</v>
      </c>
      <c r="D30" s="16">
        <f t="shared" si="7"/>
        <v>0</v>
      </c>
      <c r="E30" s="20">
        <v>0</v>
      </c>
      <c r="F30" s="19">
        <f t="shared" si="8"/>
        <v>587177245</v>
      </c>
      <c r="G30" s="19">
        <v>17861726</v>
      </c>
      <c r="H30" s="19">
        <v>35</v>
      </c>
    </row>
    <row r="31" spans="1:11" s="13" customFormat="1" ht="27.75" customHeight="1" x14ac:dyDescent="0.2">
      <c r="A31" s="15" t="s">
        <v>44</v>
      </c>
      <c r="B31" s="19">
        <v>2486151046</v>
      </c>
      <c r="C31" s="19">
        <v>0</v>
      </c>
      <c r="D31" s="16">
        <f t="shared" si="7"/>
        <v>0</v>
      </c>
      <c r="E31" s="20">
        <v>0</v>
      </c>
      <c r="F31" s="19">
        <f t="shared" si="8"/>
        <v>2486151046</v>
      </c>
      <c r="G31" s="19">
        <v>75186762</v>
      </c>
      <c r="H31" s="19">
        <v>35</v>
      </c>
    </row>
    <row r="32" spans="1:11" s="13" customFormat="1" ht="27.75" customHeight="1" x14ac:dyDescent="0.2">
      <c r="A32" s="15" t="s">
        <v>41</v>
      </c>
      <c r="B32" s="19">
        <v>2483618988</v>
      </c>
      <c r="C32" s="19">
        <v>0</v>
      </c>
      <c r="D32" s="16">
        <f t="shared" si="7"/>
        <v>0</v>
      </c>
      <c r="E32" s="20">
        <v>0</v>
      </c>
      <c r="F32" s="19">
        <f t="shared" si="8"/>
        <v>2483618988</v>
      </c>
      <c r="G32" s="19">
        <v>75424923</v>
      </c>
      <c r="H32" s="19">
        <v>35</v>
      </c>
    </row>
    <row r="33" spans="1:11" s="13" customFormat="1" ht="27.75" customHeight="1" x14ac:dyDescent="0.2">
      <c r="A33" s="15" t="s">
        <v>43</v>
      </c>
      <c r="B33" s="19">
        <v>990501615</v>
      </c>
      <c r="C33" s="19">
        <v>0</v>
      </c>
      <c r="D33" s="16">
        <f t="shared" si="7"/>
        <v>0</v>
      </c>
      <c r="E33" s="20">
        <v>0</v>
      </c>
      <c r="F33" s="19">
        <f t="shared" si="8"/>
        <v>990501615</v>
      </c>
      <c r="G33" s="19">
        <v>30130711</v>
      </c>
      <c r="H33" s="19">
        <v>0</v>
      </c>
    </row>
    <row r="34" spans="1:11" s="13" customFormat="1" ht="27.75" customHeight="1" x14ac:dyDescent="0.2">
      <c r="A34" s="15" t="s">
        <v>37</v>
      </c>
      <c r="B34" s="19">
        <v>481466354</v>
      </c>
      <c r="C34" s="19">
        <v>0</v>
      </c>
      <c r="D34" s="16">
        <f t="shared" si="7"/>
        <v>0</v>
      </c>
      <c r="E34" s="20">
        <v>0</v>
      </c>
      <c r="F34" s="19">
        <f t="shared" si="8"/>
        <v>481466354</v>
      </c>
      <c r="G34" s="19">
        <v>14646037</v>
      </c>
      <c r="H34" s="19">
        <v>0</v>
      </c>
    </row>
    <row r="35" spans="1:11" s="13" customFormat="1" ht="27.75" customHeight="1" x14ac:dyDescent="0.2">
      <c r="A35" s="15" t="s">
        <v>45</v>
      </c>
      <c r="B35" s="19">
        <v>993806276</v>
      </c>
      <c r="C35" s="19">
        <v>0</v>
      </c>
      <c r="D35" s="16">
        <f t="shared" si="7"/>
        <v>0</v>
      </c>
      <c r="E35" s="20">
        <v>0</v>
      </c>
      <c r="F35" s="19">
        <f t="shared" si="8"/>
        <v>993806276</v>
      </c>
      <c r="G35" s="19">
        <v>30130486</v>
      </c>
      <c r="H35" s="19">
        <v>68</v>
      </c>
    </row>
    <row r="36" spans="1:11" s="13" customFormat="1" ht="27.75" customHeight="1" x14ac:dyDescent="0.2">
      <c r="A36" s="15" t="s">
        <v>42</v>
      </c>
      <c r="B36" s="19">
        <v>10519197770</v>
      </c>
      <c r="C36" s="19">
        <v>0</v>
      </c>
      <c r="D36" s="16">
        <f t="shared" si="7"/>
        <v>0</v>
      </c>
      <c r="E36" s="20">
        <v>0</v>
      </c>
      <c r="F36" s="19">
        <f t="shared" si="8"/>
        <v>10519197770</v>
      </c>
      <c r="G36" s="19">
        <v>320790130</v>
      </c>
      <c r="H36" s="19">
        <v>68</v>
      </c>
    </row>
    <row r="37" spans="1:11" s="13" customFormat="1" ht="27.75" customHeight="1" x14ac:dyDescent="0.2">
      <c r="A37" s="15" t="s">
        <v>39</v>
      </c>
      <c r="B37" s="19">
        <v>565784489</v>
      </c>
      <c r="C37" s="19">
        <v>0</v>
      </c>
      <c r="D37" s="19">
        <v>31548922</v>
      </c>
      <c r="E37" s="20">
        <v>0</v>
      </c>
      <c r="F37" s="19">
        <f t="shared" si="8"/>
        <v>534235567</v>
      </c>
      <c r="G37" s="19">
        <v>16636212</v>
      </c>
      <c r="H37" s="19">
        <v>67</v>
      </c>
    </row>
    <row r="38" spans="1:11" s="13" customFormat="1" ht="27.75" customHeight="1" x14ac:dyDescent="0.2">
      <c r="A38" s="11" t="s">
        <v>12</v>
      </c>
      <c r="B38" s="18">
        <v>0</v>
      </c>
      <c r="C38" s="18">
        <f t="shared" ref="C38:H38" si="9">SUM(C39)</f>
        <v>0</v>
      </c>
      <c r="D38" s="18">
        <f t="shared" si="9"/>
        <v>0</v>
      </c>
      <c r="E38" s="21">
        <f t="shared" si="9"/>
        <v>0</v>
      </c>
      <c r="F38" s="22">
        <f t="shared" si="9"/>
        <v>0</v>
      </c>
      <c r="G38" s="22">
        <f t="shared" si="9"/>
        <v>0</v>
      </c>
      <c r="H38" s="22">
        <f t="shared" si="9"/>
        <v>0</v>
      </c>
      <c r="I38" s="24"/>
      <c r="J38" s="24"/>
      <c r="K38" s="24"/>
    </row>
    <row r="39" spans="1:11" s="13" customFormat="1" ht="27.75" hidden="1" customHeight="1" x14ac:dyDescent="0.2">
      <c r="A39" s="15"/>
      <c r="B39" s="16">
        <v>0</v>
      </c>
      <c r="C39" s="16">
        <v>0</v>
      </c>
      <c r="D39" s="16">
        <v>0</v>
      </c>
      <c r="E39" s="17">
        <v>0</v>
      </c>
      <c r="F39" s="25">
        <f>+B39+C39-D39+E39</f>
        <v>0</v>
      </c>
      <c r="G39" s="23">
        <v>0</v>
      </c>
      <c r="H39" s="23">
        <v>0</v>
      </c>
      <c r="I39" s="24"/>
      <c r="J39" s="24"/>
      <c r="K39" s="24"/>
    </row>
    <row r="40" spans="1:11" s="13" customFormat="1" ht="27.75" customHeight="1" x14ac:dyDescent="0.2">
      <c r="A40" s="11" t="s">
        <v>13</v>
      </c>
      <c r="B40" s="18">
        <v>0</v>
      </c>
      <c r="C40" s="18">
        <v>0</v>
      </c>
      <c r="D40" s="18">
        <v>0</v>
      </c>
      <c r="E40" s="21">
        <v>0</v>
      </c>
      <c r="F40" s="22">
        <f>+B40+C40-D40+E40</f>
        <v>0</v>
      </c>
      <c r="G40" s="22">
        <v>0</v>
      </c>
      <c r="H40" s="22">
        <v>0</v>
      </c>
      <c r="I40" s="24"/>
      <c r="J40" s="24"/>
      <c r="K40" s="24"/>
    </row>
    <row r="41" spans="1:11" s="13" customFormat="1" ht="27.75" customHeight="1" x14ac:dyDescent="0.2">
      <c r="A41" s="11" t="s">
        <v>15</v>
      </c>
      <c r="B41" s="18">
        <v>6768802699</v>
      </c>
      <c r="C41" s="26"/>
      <c r="D41" s="26"/>
      <c r="E41" s="27"/>
      <c r="F41" s="22">
        <v>4543115475.04</v>
      </c>
      <c r="G41" s="28"/>
      <c r="H41" s="28"/>
      <c r="I41" s="24"/>
      <c r="J41" s="24"/>
      <c r="K41" s="24"/>
    </row>
    <row r="42" spans="1:11" s="13" customFormat="1" ht="27.75" customHeight="1" x14ac:dyDescent="0.2">
      <c r="A42" s="11" t="s">
        <v>16</v>
      </c>
      <c r="B42" s="18">
        <f>SUM(B41,B6)</f>
        <v>26470774416</v>
      </c>
      <c r="C42" s="18">
        <f t="shared" ref="C42:H42" si="10">SUM(C41,C6)</f>
        <v>2000000000</v>
      </c>
      <c r="D42" s="18">
        <f t="shared" si="10"/>
        <v>619295711.53999996</v>
      </c>
      <c r="E42" s="18">
        <f t="shared" si="10"/>
        <v>0</v>
      </c>
      <c r="F42" s="18">
        <f t="shared" si="10"/>
        <v>25625791480.5</v>
      </c>
      <c r="G42" s="18">
        <f t="shared" si="10"/>
        <v>628261548.57000005</v>
      </c>
      <c r="H42" s="18">
        <f t="shared" si="10"/>
        <v>406</v>
      </c>
      <c r="I42" s="24"/>
      <c r="J42" s="24"/>
      <c r="K42" s="24"/>
    </row>
    <row r="43" spans="1:11" s="13" customFormat="1" ht="27.75" customHeight="1" x14ac:dyDescent="0.2">
      <c r="A43" s="11" t="s">
        <v>17</v>
      </c>
      <c r="B43" s="18">
        <v>0</v>
      </c>
      <c r="C43" s="18">
        <v>0</v>
      </c>
      <c r="D43" s="18">
        <v>0</v>
      </c>
      <c r="E43" s="21">
        <v>0</v>
      </c>
      <c r="F43" s="18">
        <v>0</v>
      </c>
      <c r="G43" s="18">
        <v>0</v>
      </c>
      <c r="H43" s="18">
        <v>0</v>
      </c>
      <c r="I43" s="24"/>
      <c r="J43" s="24"/>
      <c r="K43" s="24"/>
    </row>
    <row r="44" spans="1:11" s="13" customFormat="1" ht="27.75" customHeight="1" x14ac:dyDescent="0.2">
      <c r="A44" s="11" t="s">
        <v>18</v>
      </c>
      <c r="B44" s="18">
        <v>0</v>
      </c>
      <c r="C44" s="18">
        <v>0</v>
      </c>
      <c r="D44" s="18">
        <v>0</v>
      </c>
      <c r="E44" s="21">
        <v>0</v>
      </c>
      <c r="F44" s="18">
        <v>0</v>
      </c>
      <c r="G44" s="18">
        <v>0</v>
      </c>
      <c r="H44" s="18">
        <v>0</v>
      </c>
      <c r="I44" s="24"/>
      <c r="J44" s="24"/>
      <c r="K44" s="24"/>
    </row>
    <row r="45" spans="1:11" s="13" customFormat="1" ht="27.75" customHeight="1" x14ac:dyDescent="0.2">
      <c r="A45" s="29" t="s">
        <v>19</v>
      </c>
      <c r="B45" s="30">
        <v>-0.43000000715255737</v>
      </c>
      <c r="C45" s="30">
        <f t="shared" ref="C45:H45" si="11">SUM(C46)</f>
        <v>0</v>
      </c>
      <c r="D45" s="30">
        <f t="shared" si="11"/>
        <v>0</v>
      </c>
      <c r="E45" s="31">
        <f t="shared" si="11"/>
        <v>0</v>
      </c>
      <c r="F45" s="30">
        <f t="shared" si="11"/>
        <v>-0.43000000715255737</v>
      </c>
      <c r="G45" s="30">
        <f t="shared" si="11"/>
        <v>0</v>
      </c>
      <c r="H45" s="30">
        <f t="shared" si="11"/>
        <v>0</v>
      </c>
      <c r="I45" s="24"/>
      <c r="J45" s="24"/>
      <c r="K45" s="24"/>
    </row>
    <row r="46" spans="1:11" s="13" customFormat="1" ht="27.75" hidden="1" customHeight="1" x14ac:dyDescent="0.2">
      <c r="A46" s="32"/>
      <c r="B46" s="33">
        <v>-0.43000000715255737</v>
      </c>
      <c r="C46" s="33">
        <v>0</v>
      </c>
      <c r="D46" s="33">
        <v>0</v>
      </c>
      <c r="E46" s="34">
        <v>0</v>
      </c>
      <c r="F46" s="33">
        <f>+B46+C46-D46+E46</f>
        <v>-0.43000000715255737</v>
      </c>
      <c r="G46" s="33">
        <v>0</v>
      </c>
      <c r="H46" s="33">
        <v>0</v>
      </c>
      <c r="I46" s="24"/>
      <c r="J46" s="24"/>
      <c r="K46" s="24"/>
    </row>
    <row r="47" spans="1:11" s="13" customFormat="1" ht="20.100000000000001" customHeight="1" x14ac:dyDescent="0.2">
      <c r="A47" s="35"/>
      <c r="B47" s="35"/>
      <c r="C47" s="35"/>
      <c r="D47" s="35"/>
      <c r="E47" s="35"/>
      <c r="F47" s="35"/>
      <c r="G47" s="35"/>
      <c r="H47" s="35"/>
      <c r="I47" s="24"/>
      <c r="J47" s="24"/>
      <c r="K47" s="24"/>
    </row>
    <row r="48" spans="1:11" s="13" customFormat="1" x14ac:dyDescent="0.2">
      <c r="A48" s="36"/>
      <c r="E48" s="37"/>
      <c r="I48" s="24"/>
      <c r="J48" s="24"/>
      <c r="K48" s="24"/>
    </row>
    <row r="49" spans="1:11" s="4" customFormat="1" ht="15" x14ac:dyDescent="0.2">
      <c r="A49" s="38" t="s">
        <v>21</v>
      </c>
      <c r="B49" s="39" t="s">
        <v>22</v>
      </c>
      <c r="C49" s="39" t="s">
        <v>23</v>
      </c>
      <c r="D49" s="39" t="s">
        <v>24</v>
      </c>
      <c r="E49" s="38" t="s">
        <v>25</v>
      </c>
      <c r="F49" s="39" t="s">
        <v>26</v>
      </c>
      <c r="G49" s="13"/>
      <c r="H49" s="13"/>
      <c r="I49" s="24"/>
      <c r="J49" s="40"/>
      <c r="K49" s="40"/>
    </row>
    <row r="50" spans="1:11" s="4" customFormat="1" ht="15" x14ac:dyDescent="0.2">
      <c r="A50" s="41"/>
      <c r="B50" s="42" t="s">
        <v>27</v>
      </c>
      <c r="C50" s="42" t="s">
        <v>28</v>
      </c>
      <c r="D50" s="42" t="s">
        <v>29</v>
      </c>
      <c r="E50" s="41"/>
      <c r="F50" s="42" t="s">
        <v>30</v>
      </c>
      <c r="G50" s="13"/>
      <c r="H50" s="13"/>
      <c r="I50" s="24"/>
      <c r="J50" s="40"/>
      <c r="K50" s="40"/>
    </row>
    <row r="51" spans="1:11" s="4" customFormat="1" ht="15" x14ac:dyDescent="0.2">
      <c r="A51" s="43"/>
      <c r="B51" s="44"/>
      <c r="C51" s="45" t="s">
        <v>31</v>
      </c>
      <c r="D51" s="44"/>
      <c r="E51" s="43"/>
      <c r="F51" s="44"/>
      <c r="G51" s="13"/>
      <c r="H51" s="13"/>
      <c r="I51" s="24"/>
      <c r="J51" s="40"/>
      <c r="K51" s="40"/>
    </row>
    <row r="52" spans="1:11" s="4" customFormat="1" ht="45" x14ac:dyDescent="0.2">
      <c r="A52" s="46" t="s">
        <v>32</v>
      </c>
      <c r="B52" s="47"/>
      <c r="C52" s="47"/>
      <c r="D52" s="47"/>
      <c r="E52" s="47"/>
      <c r="F52" s="48"/>
      <c r="G52" s="13"/>
      <c r="H52" s="13"/>
      <c r="I52" s="40"/>
      <c r="J52" s="40"/>
      <c r="K52" s="40"/>
    </row>
    <row r="53" spans="1:11" s="4" customFormat="1" ht="12.75" customHeight="1" x14ac:dyDescent="0.2">
      <c r="A53" s="49" t="s">
        <v>20</v>
      </c>
      <c r="B53" s="50">
        <v>600000000</v>
      </c>
      <c r="C53" s="50" t="s">
        <v>33</v>
      </c>
      <c r="D53" s="50" t="s">
        <v>50</v>
      </c>
      <c r="E53" s="50" t="s">
        <v>34</v>
      </c>
      <c r="F53" s="51">
        <v>0.11799999999999999</v>
      </c>
      <c r="G53" s="13"/>
      <c r="H53" s="13"/>
      <c r="I53" s="40"/>
      <c r="J53" s="40"/>
      <c r="K53" s="40"/>
    </row>
    <row r="54" spans="1:11" s="4" customFormat="1" ht="28.5" x14ac:dyDescent="0.2">
      <c r="A54" s="49" t="s">
        <v>38</v>
      </c>
      <c r="B54" s="50">
        <v>650000000</v>
      </c>
      <c r="C54" s="50" t="s">
        <v>33</v>
      </c>
      <c r="D54" s="50" t="s">
        <v>51</v>
      </c>
      <c r="E54" s="50" t="s">
        <v>34</v>
      </c>
      <c r="F54" s="51">
        <v>0.1183</v>
      </c>
      <c r="G54" s="13"/>
      <c r="H54" s="13"/>
      <c r="I54" s="40"/>
      <c r="J54" s="40"/>
      <c r="K54" s="40"/>
    </row>
    <row r="55" spans="1:11" s="4" customFormat="1" ht="28.5" x14ac:dyDescent="0.2">
      <c r="A55" s="49" t="s">
        <v>54</v>
      </c>
      <c r="B55" s="50">
        <v>750000000</v>
      </c>
      <c r="C55" s="50" t="s">
        <v>33</v>
      </c>
      <c r="D55" s="50" t="s">
        <v>52</v>
      </c>
      <c r="E55" s="50" t="s">
        <v>34</v>
      </c>
      <c r="F55" s="51">
        <v>0.1166</v>
      </c>
      <c r="G55" s="13"/>
      <c r="H55" s="13"/>
      <c r="I55" s="40"/>
      <c r="J55" s="40"/>
      <c r="K55" s="40"/>
    </row>
    <row r="56" spans="1:11" s="4" customFormat="1" ht="12.75" customHeight="1" x14ac:dyDescent="0.2">
      <c r="A56" s="52"/>
      <c r="B56" s="53"/>
      <c r="C56" s="53"/>
      <c r="D56" s="53"/>
      <c r="E56" s="53"/>
      <c r="F56" s="54"/>
      <c r="G56" s="13"/>
      <c r="H56" s="13"/>
      <c r="I56" s="40"/>
      <c r="J56" s="40"/>
      <c r="K56" s="40"/>
    </row>
    <row r="57" spans="1:11" s="4" customFormat="1" x14ac:dyDescent="0.2">
      <c r="A57" s="13"/>
      <c r="B57" s="13"/>
      <c r="C57" s="13"/>
      <c r="D57" s="13"/>
      <c r="E57" s="37"/>
      <c r="F57" s="13"/>
      <c r="G57" s="13"/>
      <c r="H57" s="13"/>
      <c r="I57" s="40"/>
      <c r="J57" s="40"/>
      <c r="K57" s="40"/>
    </row>
    <row r="58" spans="1:11" s="4" customFormat="1" x14ac:dyDescent="0.2">
      <c r="A58" s="13"/>
      <c r="B58" s="13"/>
      <c r="C58" s="13"/>
      <c r="D58" s="13"/>
      <c r="E58" s="37"/>
      <c r="F58" s="13"/>
      <c r="G58" s="13"/>
      <c r="H58" s="13"/>
      <c r="I58" s="40"/>
      <c r="J58" s="40"/>
      <c r="K58" s="40"/>
    </row>
    <row r="59" spans="1:11" s="4" customFormat="1" x14ac:dyDescent="0.2">
      <c r="A59" s="13"/>
      <c r="B59" s="13"/>
      <c r="C59" s="13"/>
      <c r="D59" s="13"/>
      <c r="E59" s="37"/>
      <c r="F59" s="13"/>
      <c r="G59" s="13"/>
      <c r="H59" s="13"/>
      <c r="I59" s="40"/>
      <c r="J59" s="40"/>
      <c r="K59" s="40"/>
    </row>
    <row r="60" spans="1:11" s="4" customFormat="1" x14ac:dyDescent="0.2">
      <c r="A60" s="13"/>
      <c r="B60" s="13"/>
      <c r="C60" s="13"/>
      <c r="D60" s="13"/>
      <c r="E60" s="37"/>
      <c r="F60" s="13"/>
      <c r="G60" s="13"/>
      <c r="H60" s="13"/>
      <c r="I60" s="40"/>
      <c r="J60" s="40"/>
      <c r="K60" s="40"/>
    </row>
    <row r="61" spans="1:11" s="4" customFormat="1" x14ac:dyDescent="0.2">
      <c r="A61" s="13"/>
      <c r="B61" s="13"/>
      <c r="C61" s="13"/>
      <c r="D61" s="13"/>
      <c r="E61" s="37"/>
      <c r="F61" s="13"/>
      <c r="G61" s="13"/>
      <c r="H61" s="13"/>
      <c r="I61" s="40"/>
      <c r="J61" s="40"/>
      <c r="K61" s="40"/>
    </row>
    <row r="62" spans="1:11" s="4" customFormat="1" x14ac:dyDescent="0.2">
      <c r="A62" s="13"/>
      <c r="B62" s="13"/>
      <c r="C62" s="13"/>
      <c r="D62" s="13"/>
      <c r="E62" s="37"/>
      <c r="F62" s="13"/>
      <c r="G62" s="13"/>
      <c r="H62" s="13"/>
      <c r="I62" s="40"/>
      <c r="J62" s="40"/>
      <c r="K62" s="40"/>
    </row>
    <row r="63" spans="1:11" s="4" customFormat="1" x14ac:dyDescent="0.2">
      <c r="A63" s="13"/>
      <c r="B63" s="13"/>
      <c r="C63" s="13"/>
      <c r="D63" s="13"/>
      <c r="E63" s="37"/>
      <c r="F63" s="13"/>
      <c r="G63" s="13"/>
      <c r="H63" s="13"/>
      <c r="I63" s="40"/>
      <c r="J63" s="40"/>
      <c r="K63" s="40"/>
    </row>
    <row r="64" spans="1:11" s="4" customFormat="1" x14ac:dyDescent="0.2">
      <c r="A64" s="13"/>
      <c r="B64" s="13"/>
      <c r="C64" s="13"/>
      <c r="D64" s="13"/>
      <c r="E64" s="37"/>
      <c r="F64" s="13"/>
      <c r="G64" s="13"/>
      <c r="H64" s="13"/>
      <c r="I64" s="40"/>
      <c r="J64" s="40"/>
      <c r="K64" s="40"/>
    </row>
    <row r="65" spans="1:11" s="4" customFormat="1" x14ac:dyDescent="0.2">
      <c r="A65" s="13"/>
      <c r="B65" s="13"/>
      <c r="C65" s="13"/>
      <c r="D65" s="13"/>
      <c r="E65" s="37"/>
      <c r="F65" s="13"/>
      <c r="G65" s="13"/>
      <c r="H65" s="13"/>
      <c r="I65" s="40"/>
      <c r="J65" s="40"/>
      <c r="K65" s="40"/>
    </row>
    <row r="66" spans="1:11" s="4" customFormat="1" x14ac:dyDescent="0.2">
      <c r="A66" s="13"/>
      <c r="B66" s="13"/>
      <c r="C66" s="13"/>
      <c r="D66" s="13"/>
      <c r="E66" s="37"/>
      <c r="F66" s="13"/>
      <c r="G66" s="13"/>
      <c r="H66" s="13"/>
      <c r="I66" s="40"/>
      <c r="J66" s="40"/>
      <c r="K66" s="40"/>
    </row>
    <row r="67" spans="1:11" s="4" customFormat="1" x14ac:dyDescent="0.2">
      <c r="A67" s="13"/>
      <c r="B67" s="13"/>
      <c r="C67" s="13"/>
      <c r="D67" s="13"/>
      <c r="E67" s="37"/>
      <c r="F67" s="13"/>
      <c r="G67" s="13"/>
      <c r="H67" s="13"/>
      <c r="I67" s="40"/>
      <c r="J67" s="40"/>
      <c r="K67" s="40"/>
    </row>
    <row r="68" spans="1:11" s="4" customFormat="1" x14ac:dyDescent="0.2">
      <c r="A68" s="13"/>
      <c r="B68" s="13"/>
      <c r="C68" s="13"/>
      <c r="D68" s="13"/>
      <c r="E68" s="37"/>
      <c r="F68" s="13"/>
      <c r="G68" s="13"/>
      <c r="H68" s="13"/>
      <c r="I68" s="40"/>
      <c r="J68" s="40"/>
      <c r="K68" s="40"/>
    </row>
    <row r="69" spans="1:11" s="4" customFormat="1" x14ac:dyDescent="0.2">
      <c r="A69" s="13"/>
      <c r="B69" s="13"/>
      <c r="C69" s="13"/>
      <c r="D69" s="13"/>
      <c r="E69" s="37"/>
      <c r="F69" s="13"/>
      <c r="G69" s="13"/>
      <c r="H69" s="13"/>
      <c r="I69" s="40"/>
      <c r="J69" s="40"/>
      <c r="K69" s="40"/>
    </row>
    <row r="70" spans="1:11" s="4" customFormat="1" ht="12.75" customHeight="1" x14ac:dyDescent="0.2">
      <c r="A70" s="13"/>
      <c r="B70" s="13"/>
      <c r="C70" s="13"/>
      <c r="D70" s="13"/>
      <c r="E70" s="37"/>
      <c r="F70" s="13"/>
      <c r="G70" s="13"/>
      <c r="H70" s="13"/>
      <c r="I70" s="40"/>
      <c r="J70" s="40"/>
      <c r="K70" s="40"/>
    </row>
    <row r="71" spans="1:11" s="4" customFormat="1" x14ac:dyDescent="0.2">
      <c r="A71" s="13"/>
      <c r="B71" s="13"/>
      <c r="C71" s="13"/>
      <c r="D71" s="13"/>
      <c r="E71" s="37"/>
      <c r="F71" s="13"/>
      <c r="G71" s="13"/>
      <c r="H71" s="13"/>
      <c r="I71" s="40"/>
      <c r="J71" s="40"/>
      <c r="K71" s="40"/>
    </row>
    <row r="72" spans="1:11" s="4" customFormat="1" x14ac:dyDescent="0.2">
      <c r="B72" s="13"/>
      <c r="E72" s="55"/>
      <c r="I72" s="40"/>
      <c r="J72" s="40"/>
      <c r="K72" s="40"/>
    </row>
    <row r="73" spans="1:11" s="4" customFormat="1" x14ac:dyDescent="0.2">
      <c r="B73" s="13"/>
      <c r="E73" s="55"/>
      <c r="I73" s="40"/>
      <c r="J73" s="40"/>
      <c r="K73" s="40"/>
    </row>
    <row r="74" spans="1:11" s="4" customFormat="1" x14ac:dyDescent="0.2">
      <c r="B74" s="13"/>
      <c r="E74" s="55"/>
      <c r="I74" s="40"/>
      <c r="J74" s="40"/>
      <c r="K74" s="40"/>
    </row>
    <row r="75" spans="1:11" s="4" customFormat="1" x14ac:dyDescent="0.2">
      <c r="B75" s="13"/>
      <c r="E75" s="55"/>
      <c r="I75" s="40"/>
      <c r="J75" s="40"/>
      <c r="K75" s="40"/>
    </row>
    <row r="76" spans="1:11" s="4" customFormat="1" x14ac:dyDescent="0.2">
      <c r="B76" s="13"/>
      <c r="E76" s="55"/>
      <c r="I76" s="40"/>
      <c r="J76" s="40"/>
      <c r="K76" s="40"/>
    </row>
    <row r="77" spans="1:11" s="4" customFormat="1" x14ac:dyDescent="0.2">
      <c r="B77" s="13"/>
      <c r="E77" s="55"/>
      <c r="I77" s="40"/>
      <c r="J77" s="40"/>
      <c r="K77" s="40"/>
    </row>
    <row r="78" spans="1:11" s="4" customFormat="1" x14ac:dyDescent="0.2">
      <c r="B78" s="13"/>
      <c r="E78" s="55"/>
      <c r="I78" s="40"/>
      <c r="J78" s="40"/>
      <c r="K78" s="40"/>
    </row>
  </sheetData>
  <mergeCells count="7">
    <mergeCell ref="A49:A51"/>
    <mergeCell ref="E49:E51"/>
    <mergeCell ref="A1:H1"/>
    <mergeCell ref="A2:H2"/>
    <mergeCell ref="A3:H3"/>
    <mergeCell ref="A4:H4"/>
    <mergeCell ref="A47:H47"/>
  </mergeCells>
  <printOptions gridLines="1"/>
  <pageMargins left="0.39370078740157483" right="0" top="0.39370078740157483" bottom="0.39370078740157483" header="0.51181102362204722" footer="0.51181102362204722"/>
  <pageSetup scale="70" orientation="landscape" useFirstPageNumber="1" r:id="rId1"/>
  <headerFooter alignWithMargins="0"/>
  <rowBreaks count="1" manualBreakCount="1">
    <brk id="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GERARDOA</dc:creator>
  <cp:lastModifiedBy>Suelem Janeth González Rodríguez</cp:lastModifiedBy>
  <cp:lastPrinted>2024-04-23T16:10:31Z</cp:lastPrinted>
  <dcterms:created xsi:type="dcterms:W3CDTF">2017-03-23T20:14:18Z</dcterms:created>
  <dcterms:modified xsi:type="dcterms:W3CDTF">2024-04-30T22:29:15Z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Prueba SP__ junio 2019.xls</vt:lpwstr>
  </property>
</Properties>
</file>